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tteo_cuicchi\Desktop\"/>
    </mc:Choice>
  </mc:AlternateContent>
  <bookViews>
    <workbookView xWindow="0" yWindow="0" windowWidth="28800" windowHeight="12030" activeTab="2"/>
  </bookViews>
  <sheets>
    <sheet name="griglia novembre" sheetId="9" r:id="rId1"/>
    <sheet name="foglio di supporto" sheetId="3" state="hidden" r:id="rId2"/>
    <sheet name="foglio di calcolo" sheetId="1" r:id="rId3"/>
  </sheets>
  <definedNames>
    <definedName name="_xlnm.Print_Area" localSheetId="2">'foglio di calcolo'!$B$2:$E$34</definedName>
    <definedName name="_xlnm.Print_Area" localSheetId="0">'griglia novembre'!$B$1:$Q$36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10" i="1" l="1"/>
  <c r="E9" i="1"/>
  <c r="E19" i="1" l="1"/>
  <c r="E22" i="1" s="1"/>
  <c r="E11" i="1" l="1"/>
  <c r="E12" i="1" s="1"/>
  <c r="L36" i="9" l="1"/>
  <c r="E32" i="1" l="1"/>
  <c r="E26" i="1"/>
  <c r="E4" i="1" l="1"/>
  <c r="E34" i="1" s="1"/>
  <c r="D34" i="1"/>
</calcChain>
</file>

<file path=xl/sharedStrings.xml><?xml version="1.0" encoding="utf-8"?>
<sst xmlns="http://schemas.openxmlformats.org/spreadsheetml/2006/main" count="104" uniqueCount="71">
  <si>
    <t>2. Incremento occupazionale generato per effetto degli investimenti</t>
  </si>
  <si>
    <t>max</t>
  </si>
  <si>
    <t>classe E</t>
  </si>
  <si>
    <t>classe C</t>
  </si>
  <si>
    <t>TOTALE</t>
  </si>
  <si>
    <t>da 11 a 20 occupati</t>
  </si>
  <si>
    <t>microimpresa</t>
  </si>
  <si>
    <t xml:space="preserve">piccola impresa </t>
  </si>
  <si>
    <t xml:space="preserve">media impresa </t>
  </si>
  <si>
    <t>grande impresa</t>
  </si>
  <si>
    <t>in possesso o non avente caratteristiche per richiederlo (ex legge…)</t>
  </si>
  <si>
    <t>non in possesso del rating di legalità</t>
  </si>
  <si>
    <t>CELLA DI INPUT</t>
  </si>
  <si>
    <t>CALCOLO PREMIO tempo indeterminato</t>
  </si>
  <si>
    <t>4. Dimensione di impresa</t>
  </si>
  <si>
    <t>5. Rating di legalità</t>
  </si>
  <si>
    <t xml:space="preserve">1. Danni diretti subiti per effetto degli eventi sismici del 24 agosto 2016 </t>
  </si>
  <si>
    <t xml:space="preserve">TOTALE </t>
  </si>
  <si>
    <t>a</t>
  </si>
  <si>
    <t>da</t>
  </si>
  <si>
    <t>CALCOLO PUNTEGGIO CRITERIO 3</t>
  </si>
  <si>
    <t>CALCOLO PUNTEGGIO CRITERIO 2</t>
  </si>
  <si>
    <t>CALCOLO PUNTEGGIO CRITERIO 1</t>
  </si>
  <si>
    <t>CALCOLO PUNTEGGIO CRITERIO 4</t>
  </si>
  <si>
    <t>CALCOLO PUNTEGGIO CRITERIO 5</t>
  </si>
  <si>
    <t>3 occupati</t>
  </si>
  <si>
    <t>2 occupati</t>
  </si>
  <si>
    <t>1 occupato</t>
  </si>
  <si>
    <t xml:space="preserve">in possesso </t>
  </si>
  <si>
    <t>da 4 a 6 occupati</t>
  </si>
  <si>
    <t>da 7 a 10 occupati</t>
  </si>
  <si>
    <t>oltre 20 occupati</t>
  </si>
  <si>
    <t>bonus occupati a tempo indeterminato</t>
  </si>
  <si>
    <t>max ti</t>
  </si>
  <si>
    <t>classe B</t>
  </si>
  <si>
    <t>altre classi</t>
  </si>
  <si>
    <t xml:space="preserve">altre classi </t>
  </si>
  <si>
    <t>in possesso del rating di legalità</t>
  </si>
  <si>
    <t>punteggio minimo</t>
  </si>
  <si>
    <t>punteggio massimo</t>
  </si>
  <si>
    <t>rapporto minimo rilevante</t>
  </si>
  <si>
    <t>rapporto massimo rilevante</t>
  </si>
  <si>
    <t xml:space="preserve">punteggio </t>
  </si>
  <si>
    <t>Calcolato per interpolazione lineare fra i due valori estremi:</t>
  </si>
  <si>
    <t>CALCOLO: RAPPORTO PROGRAMMA/INVESTIMENTI PREESISTENTI
(NB: se "inv. netti precedenti = zero" ai fini del calcolo si considera "inv. netti precedenti = 1")</t>
  </si>
  <si>
    <t>(NB: se "inv. netti precedenti = zero" ai fini del calcolo si considera "inv. netti precedenti = 1")</t>
  </si>
  <si>
    <t>3. Rilevanza patrimoniale dell'investimento</t>
  </si>
  <si>
    <t>(rapporto fra valore investimenti in programma e investimenti netti alla data dell'ultimo bilancio o periodo d'imposta)</t>
  </si>
  <si>
    <r>
      <t xml:space="preserve">3. Rilevanza patrimoniale dell'investimento 
</t>
    </r>
    <r>
      <rPr>
        <sz val="12"/>
        <color theme="1"/>
        <rFont val="Arial"/>
        <family val="2"/>
      </rPr>
      <t>(rapporto fra valore investimenti in programma e investimenti netti alla data dell'ultimo bilancio o periodo d'imposta)</t>
    </r>
  </si>
  <si>
    <r>
      <t xml:space="preserve">CELLA INPUT : </t>
    </r>
    <r>
      <rPr>
        <b/>
        <sz val="11"/>
        <color theme="1"/>
        <rFont val="Arial"/>
        <family val="2"/>
      </rPr>
      <t>INVESTIMENTI NETTI PRECEDENTI</t>
    </r>
  </si>
  <si>
    <r>
      <t xml:space="preserve">CELLA DI INPUT : </t>
    </r>
    <r>
      <rPr>
        <b/>
        <sz val="11"/>
        <color theme="1"/>
        <rFont val="Arial"/>
        <family val="2"/>
      </rPr>
      <t>CLASSE DANNI DA SCHEDA AEDES</t>
    </r>
  </si>
  <si>
    <t>bonus per unità incrementali a tempo indeterminato</t>
  </si>
  <si>
    <t>0,5 per ogni unità incrementale</t>
  </si>
  <si>
    <t>0,5 per ogni unità incr.le per un massimo di 2</t>
  </si>
  <si>
    <t>0,5 per ogni unità incr.le per un massimo di 3</t>
  </si>
  <si>
    <t>0,5 per ogni unità incr.le per un massimo di 4</t>
  </si>
  <si>
    <t>0,5 per ogni unità incr.le per un massimo di 6</t>
  </si>
  <si>
    <t>senza vincoli di unità incrementali a tempo indeter.</t>
  </si>
  <si>
    <t>1  unità incrementale</t>
  </si>
  <si>
    <t xml:space="preserve">2 unità incrementale </t>
  </si>
  <si>
    <t xml:space="preserve">3 unità incrementali </t>
  </si>
  <si>
    <t xml:space="preserve">da 4 a 6 unità incrementali </t>
  </si>
  <si>
    <t xml:space="preserve">da 7 a 10 unità incrementali </t>
  </si>
  <si>
    <t xml:space="preserve">da 11 a 20 unità incrementali </t>
  </si>
  <si>
    <t xml:space="preserve">oltre 20 unità incrementali </t>
  </si>
  <si>
    <r>
      <t xml:space="preserve">CELLA DI INPUT di cui: </t>
    </r>
    <r>
      <rPr>
        <b/>
        <sz val="11"/>
        <color theme="1"/>
        <rFont val="Arial"/>
        <family val="2"/>
      </rPr>
      <t>NUMERO UNITA' INCREMENTALI A TEMPO INDETERMINATO</t>
    </r>
  </si>
  <si>
    <t xml:space="preserve">MAX n. unità incrementali a tempo indeterminato rilevanti per ottenimento bonus tempo </t>
  </si>
  <si>
    <t>CALCOLO PUNTEGGIO numero unità incrementali complessive</t>
  </si>
  <si>
    <r>
      <t xml:space="preserve">CELLA DI INPUT </t>
    </r>
    <r>
      <rPr>
        <b/>
        <sz val="11"/>
        <color theme="1"/>
        <rFont val="Arial"/>
        <family val="2"/>
      </rPr>
      <t>UNITA' INCREMENTALI COMPLESSIVE</t>
    </r>
  </si>
  <si>
    <t>nessun incremento</t>
  </si>
  <si>
    <r>
      <t xml:space="preserve">CELLA INPUT : </t>
    </r>
    <r>
      <rPr>
        <b/>
        <sz val="11"/>
        <color theme="1"/>
        <rFont val="Arial"/>
        <family val="2"/>
      </rPr>
      <t>PROGRAMMA PRESENTATO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</si>
</sst>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ill Sans MT"/>
      <family val="2"/>
    </font>
    <font>
      <b/>
      <sz val="14"/>
      <color theme="1"/>
      <name val="Gill Sans MT"/>
      <family val="2"/>
    </font>
    <font>
      <b/>
      <sz val="14"/>
      <color theme="1"/>
      <name val="Calibri"/>
      <family val="2"/>
      <scheme val="minor"/>
    </font>
    <font>
      <sz val="14"/>
      <color theme="1"/>
      <name val="Gill Sans MT"/>
      <family val="2"/>
    </font>
    <font>
      <sz val="14"/>
      <color theme="1"/>
      <name val="Calibri"/>
      <family val="2"/>
      <scheme val="minor"/>
    </font>
    <font>
      <sz val="14"/>
      <name val="Gill Sans MT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6"/>
      <color theme="1"/>
      <name val="Arial"/>
      <family val="2"/>
    </font>
    <font>
      <sz val="10"/>
      <color theme="1"/>
      <name val="Calibri"/>
      <family val="2"/>
      <scheme val="minor"/>
    </font>
    <font>
      <sz val="12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3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/>
    </xf>
    <xf numFmtId="165" fontId="0" fillId="0" borderId="0" xfId="1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6" fillId="0" borderId="0" xfId="0" applyFont="1"/>
    <xf numFmtId="0" fontId="5" fillId="4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4" borderId="11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horizontal="right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vertical="center"/>
    </xf>
    <xf numFmtId="0" fontId="8" fillId="2" borderId="18" xfId="0" applyFont="1" applyFill="1" applyBorder="1" applyAlignment="1">
      <alignment horizontal="right" vertical="center" wrapText="1"/>
    </xf>
    <xf numFmtId="0" fontId="8" fillId="2" borderId="18" xfId="0" applyFont="1" applyFill="1" applyBorder="1" applyAlignment="1" applyProtection="1">
      <alignment horizontal="center" vertical="center"/>
      <protection locked="0"/>
    </xf>
    <xf numFmtId="0" fontId="11" fillId="3" borderId="2" xfId="0" applyFont="1" applyFill="1" applyBorder="1" applyAlignment="1">
      <alignment horizontal="right" vertical="center" wrapText="1"/>
    </xf>
    <xf numFmtId="0" fontId="8" fillId="0" borderId="0" xfId="0" applyFont="1" applyAlignment="1">
      <alignment horizontal="right" vertical="center" wrapText="1"/>
    </xf>
    <xf numFmtId="0" fontId="8" fillId="2" borderId="1" xfId="0" applyFont="1" applyFill="1" applyBorder="1" applyAlignment="1">
      <alignment horizontal="right" vertical="center" wrapText="1"/>
    </xf>
    <xf numFmtId="164" fontId="8" fillId="2" borderId="1" xfId="1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8" fillId="2" borderId="1" xfId="0" applyFont="1" applyFill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8" fillId="2" borderId="18" xfId="0" applyFont="1" applyFill="1" applyBorder="1" applyAlignment="1" applyProtection="1">
      <alignment horizontal="center" vertical="center" wrapText="1"/>
      <protection locked="0"/>
    </xf>
    <xf numFmtId="0" fontId="10" fillId="3" borderId="2" xfId="0" applyFont="1" applyFill="1" applyBorder="1" applyAlignment="1">
      <alignment horizontal="right" vertical="center" wrapText="1"/>
    </xf>
    <xf numFmtId="0" fontId="12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2" fontId="11" fillId="3" borderId="2" xfId="0" applyNumberFormat="1" applyFont="1" applyFill="1" applyBorder="1" applyAlignment="1">
      <alignment horizontal="center" vertical="center"/>
    </xf>
    <xf numFmtId="2" fontId="10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right"/>
    </xf>
    <xf numFmtId="164" fontId="0" fillId="0" borderId="0" xfId="0" applyNumberFormat="1"/>
    <xf numFmtId="164" fontId="0" fillId="0" borderId="0" xfId="1" applyNumberFormat="1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5" fillId="5" borderId="5" xfId="0" applyFont="1" applyFill="1" applyBorder="1" applyAlignment="1">
      <alignment horizontal="right" vertical="center" wrapText="1"/>
    </xf>
    <xf numFmtId="0" fontId="5" fillId="5" borderId="6" xfId="0" applyFont="1" applyFill="1" applyBorder="1" applyAlignment="1">
      <alignment horizontal="right" vertical="center" wrapText="1"/>
    </xf>
    <xf numFmtId="0" fontId="5" fillId="5" borderId="7" xfId="0" applyFont="1" applyFill="1" applyBorder="1" applyAlignment="1">
      <alignment horizontal="right" vertical="center" wrapText="1"/>
    </xf>
    <xf numFmtId="0" fontId="5" fillId="5" borderId="16" xfId="0" applyFont="1" applyFill="1" applyBorder="1" applyAlignment="1">
      <alignment horizontal="right" vertical="center" wrapText="1"/>
    </xf>
    <xf numFmtId="0" fontId="5" fillId="5" borderId="15" xfId="0" applyFont="1" applyFill="1" applyBorder="1" applyAlignment="1">
      <alignment horizontal="right" vertical="center" wrapText="1"/>
    </xf>
    <xf numFmtId="0" fontId="5" fillId="5" borderId="14" xfId="0" applyFont="1" applyFill="1" applyBorder="1" applyAlignment="1">
      <alignment horizontal="right" vertical="center" wrapText="1"/>
    </xf>
    <xf numFmtId="0" fontId="5" fillId="5" borderId="8" xfId="0" applyFont="1" applyFill="1" applyBorder="1" applyAlignment="1">
      <alignment horizontal="right" vertical="center" wrapText="1"/>
    </xf>
    <xf numFmtId="0" fontId="5" fillId="5" borderId="9" xfId="0" applyFont="1" applyFill="1" applyBorder="1" applyAlignment="1">
      <alignment horizontal="right" vertical="center" wrapText="1"/>
    </xf>
    <xf numFmtId="0" fontId="5" fillId="5" borderId="10" xfId="0" applyFont="1" applyFill="1" applyBorder="1" applyAlignment="1">
      <alignment horizontal="right" vertical="center" wrapText="1"/>
    </xf>
    <xf numFmtId="0" fontId="5" fillId="5" borderId="8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5" fillId="5" borderId="10" xfId="0" applyFont="1" applyFill="1" applyBorder="1" applyAlignment="1">
      <alignment horizontal="center" vertical="center" wrapText="1"/>
    </xf>
    <xf numFmtId="0" fontId="3" fillId="0" borderId="17" xfId="0" applyFont="1" applyBorder="1" applyAlignment="1">
      <alignment horizontal="left" vertical="center" wrapText="1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14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/>
    </xf>
    <xf numFmtId="0" fontId="7" fillId="5" borderId="13" xfId="0" applyFont="1" applyFill="1" applyBorder="1" applyAlignment="1">
      <alignment horizontal="center" vertical="center"/>
    </xf>
    <xf numFmtId="0" fontId="7" fillId="5" borderId="15" xfId="0" applyFont="1" applyFill="1" applyBorder="1" applyAlignment="1">
      <alignment horizontal="center" vertical="center"/>
    </xf>
    <xf numFmtId="0" fontId="7" fillId="5" borderId="14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1:W36"/>
  <sheetViews>
    <sheetView showGridLines="0" showRowColHeaders="0" topLeftCell="B1" zoomScale="96" zoomScaleNormal="96" workbookViewId="0">
      <selection activeCell="H10" sqref="H10:L10"/>
    </sheetView>
  </sheetViews>
  <sheetFormatPr defaultRowHeight="15" x14ac:dyDescent="0.25"/>
  <cols>
    <col min="2" max="2" width="47.140625" customWidth="1"/>
    <col min="3" max="4" width="12.7109375" customWidth="1"/>
    <col min="5" max="5" width="12.28515625" customWidth="1"/>
    <col min="6" max="6" width="12.5703125" customWidth="1"/>
    <col min="7" max="7" width="3" customWidth="1"/>
    <col min="8" max="11" width="12" customWidth="1"/>
    <col min="12" max="12" width="11.28515625" customWidth="1"/>
    <col min="13" max="16" width="12" customWidth="1"/>
    <col min="17" max="17" width="13.85546875" customWidth="1"/>
    <col min="20" max="20" width="10.5703125" bestFit="1" customWidth="1"/>
    <col min="21" max="21" width="10.5703125" customWidth="1"/>
    <col min="22" max="22" width="20.140625" bestFit="1" customWidth="1"/>
    <col min="23" max="23" width="10.5703125" style="14" bestFit="1" customWidth="1"/>
    <col min="24" max="24" width="10.7109375" bestFit="1" customWidth="1"/>
    <col min="25" max="25" width="10.5703125" bestFit="1" customWidth="1"/>
    <col min="26" max="26" width="14" customWidth="1"/>
    <col min="27" max="27" width="12.28515625" customWidth="1"/>
  </cols>
  <sheetData>
    <row r="1" spans="2:12" ht="48" customHeight="1" thickBot="1" x14ac:dyDescent="0.35">
      <c r="B1" s="45" t="s">
        <v>16</v>
      </c>
      <c r="C1" s="45"/>
      <c r="D1" s="45"/>
      <c r="E1" s="45"/>
      <c r="F1" s="45"/>
      <c r="G1" s="45"/>
      <c r="H1" s="45"/>
      <c r="I1" s="45"/>
      <c r="J1" s="4" t="s">
        <v>1</v>
      </c>
      <c r="K1" s="9"/>
      <c r="L1" s="6">
        <v>33</v>
      </c>
    </row>
    <row r="2" spans="2:12" ht="21.75" customHeight="1" x14ac:dyDescent="0.3">
      <c r="B2" s="46" t="s">
        <v>2</v>
      </c>
      <c r="C2" s="47"/>
      <c r="D2" s="47"/>
      <c r="E2" s="48"/>
      <c r="F2" s="10">
        <v>33</v>
      </c>
      <c r="G2" s="9"/>
      <c r="H2" s="11"/>
      <c r="I2" s="9"/>
      <c r="J2" s="9"/>
      <c r="K2" s="9"/>
      <c r="L2" s="9"/>
    </row>
    <row r="3" spans="2:12" ht="21.75" customHeight="1" x14ac:dyDescent="0.3">
      <c r="B3" s="49" t="s">
        <v>3</v>
      </c>
      <c r="C3" s="50"/>
      <c r="D3" s="50"/>
      <c r="E3" s="51"/>
      <c r="F3" s="12">
        <v>16</v>
      </c>
      <c r="G3" s="9"/>
      <c r="H3" s="11"/>
      <c r="I3" s="9"/>
      <c r="J3" s="9"/>
      <c r="K3" s="9"/>
      <c r="L3" s="9"/>
    </row>
    <row r="4" spans="2:12" ht="21.75" customHeight="1" x14ac:dyDescent="0.3">
      <c r="B4" s="49" t="s">
        <v>34</v>
      </c>
      <c r="C4" s="50"/>
      <c r="D4" s="50"/>
      <c r="E4" s="51"/>
      <c r="F4" s="12">
        <v>8</v>
      </c>
      <c r="G4" s="9"/>
      <c r="H4" s="11"/>
      <c r="I4" s="9"/>
      <c r="J4" s="9"/>
      <c r="K4" s="9"/>
      <c r="L4" s="9"/>
    </row>
    <row r="5" spans="2:12" ht="21.75" customHeight="1" thickBot="1" x14ac:dyDescent="0.35">
      <c r="B5" s="52" t="s">
        <v>35</v>
      </c>
      <c r="C5" s="53"/>
      <c r="D5" s="53"/>
      <c r="E5" s="54"/>
      <c r="F5" s="13">
        <v>0</v>
      </c>
      <c r="G5" s="9"/>
      <c r="H5" s="11"/>
      <c r="I5" s="9"/>
      <c r="J5" s="9"/>
      <c r="K5" s="9"/>
      <c r="L5" s="9"/>
    </row>
    <row r="6" spans="2:12" ht="22.5" customHeight="1" thickBot="1" x14ac:dyDescent="0.35">
      <c r="B6" s="9"/>
      <c r="C6" s="9"/>
      <c r="D6" s="9"/>
      <c r="E6" s="9"/>
      <c r="F6" s="9"/>
      <c r="G6" s="9"/>
      <c r="H6" s="11"/>
      <c r="I6" s="9"/>
      <c r="J6" s="9"/>
      <c r="K6" s="9"/>
      <c r="L6" s="9"/>
    </row>
    <row r="7" spans="2:12" ht="48" customHeight="1" thickBot="1" x14ac:dyDescent="0.35">
      <c r="B7" s="45" t="s">
        <v>0</v>
      </c>
      <c r="C7" s="45"/>
      <c r="D7" s="45"/>
      <c r="E7" s="45"/>
      <c r="F7" s="45"/>
      <c r="G7" s="45"/>
      <c r="H7" s="45"/>
      <c r="I7" s="45"/>
      <c r="J7" s="4" t="s">
        <v>1</v>
      </c>
      <c r="K7" s="9"/>
      <c r="L7" s="7">
        <v>28</v>
      </c>
    </row>
    <row r="8" spans="2:12" ht="21.75" x14ac:dyDescent="0.3">
      <c r="B8" s="16"/>
      <c r="C8" s="16"/>
      <c r="D8" s="16"/>
      <c r="E8" s="16"/>
      <c r="F8" s="16"/>
      <c r="G8" s="16"/>
      <c r="H8" s="16"/>
      <c r="I8" s="16"/>
      <c r="J8" s="4"/>
      <c r="K8" s="9"/>
      <c r="L8" s="17"/>
    </row>
    <row r="9" spans="2:12" ht="21.75" customHeight="1" x14ac:dyDescent="0.25">
      <c r="B9" s="16"/>
      <c r="C9" s="16"/>
      <c r="D9" s="16"/>
      <c r="E9" s="16"/>
      <c r="F9" s="16"/>
      <c r="G9" s="16"/>
      <c r="H9" s="66" t="s">
        <v>51</v>
      </c>
      <c r="I9" s="67"/>
      <c r="J9" s="67"/>
      <c r="K9" s="67"/>
      <c r="L9" s="68"/>
    </row>
    <row r="10" spans="2:12" ht="21.75" x14ac:dyDescent="0.3">
      <c r="B10" s="49" t="s">
        <v>58</v>
      </c>
      <c r="C10" s="50"/>
      <c r="D10" s="50"/>
      <c r="E10" s="51"/>
      <c r="F10" s="18">
        <v>4.5</v>
      </c>
      <c r="G10" s="9"/>
      <c r="H10" s="65" t="s">
        <v>52</v>
      </c>
      <c r="I10" s="65"/>
      <c r="J10" s="65"/>
      <c r="K10" s="65"/>
      <c r="L10" s="65"/>
    </row>
    <row r="11" spans="2:12" ht="21.75" x14ac:dyDescent="0.3">
      <c r="B11" s="49" t="s">
        <v>59</v>
      </c>
      <c r="C11" s="50"/>
      <c r="D11" s="50"/>
      <c r="E11" s="51"/>
      <c r="F11" s="18">
        <v>9</v>
      </c>
      <c r="G11" s="9"/>
      <c r="H11" s="65" t="s">
        <v>52</v>
      </c>
      <c r="I11" s="65"/>
      <c r="J11" s="65"/>
      <c r="K11" s="65"/>
      <c r="L11" s="65"/>
    </row>
    <row r="12" spans="2:12" ht="21.75" x14ac:dyDescent="0.3">
      <c r="B12" s="49" t="s">
        <v>60</v>
      </c>
      <c r="C12" s="50"/>
      <c r="D12" s="50"/>
      <c r="E12" s="51"/>
      <c r="F12" s="18">
        <v>12</v>
      </c>
      <c r="G12" s="9"/>
      <c r="H12" s="65" t="s">
        <v>53</v>
      </c>
      <c r="I12" s="65"/>
      <c r="J12" s="65"/>
      <c r="K12" s="65"/>
      <c r="L12" s="65"/>
    </row>
    <row r="13" spans="2:12" ht="21.75" x14ac:dyDescent="0.3">
      <c r="B13" s="49" t="s">
        <v>61</v>
      </c>
      <c r="C13" s="50"/>
      <c r="D13" s="50"/>
      <c r="E13" s="51"/>
      <c r="F13" s="18">
        <v>14</v>
      </c>
      <c r="G13" s="9"/>
      <c r="H13" s="65" t="s">
        <v>54</v>
      </c>
      <c r="I13" s="65"/>
      <c r="J13" s="65"/>
      <c r="K13" s="65"/>
      <c r="L13" s="65"/>
    </row>
    <row r="14" spans="2:12" ht="21.75" x14ac:dyDescent="0.3">
      <c r="B14" s="49" t="s">
        <v>62</v>
      </c>
      <c r="C14" s="50"/>
      <c r="D14" s="50"/>
      <c r="E14" s="51"/>
      <c r="F14" s="18">
        <v>17.5</v>
      </c>
      <c r="G14" s="9"/>
      <c r="H14" s="65" t="s">
        <v>55</v>
      </c>
      <c r="I14" s="65"/>
      <c r="J14" s="65"/>
      <c r="K14" s="65"/>
      <c r="L14" s="65"/>
    </row>
    <row r="15" spans="2:12" ht="21.75" x14ac:dyDescent="0.3">
      <c r="B15" s="49" t="s">
        <v>63</v>
      </c>
      <c r="C15" s="50"/>
      <c r="D15" s="50"/>
      <c r="E15" s="51"/>
      <c r="F15" s="18">
        <v>22</v>
      </c>
      <c r="G15" s="9"/>
      <c r="H15" s="65" t="s">
        <v>56</v>
      </c>
      <c r="I15" s="65"/>
      <c r="J15" s="65"/>
      <c r="K15" s="65"/>
      <c r="L15" s="65"/>
    </row>
    <row r="16" spans="2:12" ht="21.75" x14ac:dyDescent="0.3">
      <c r="B16" s="49" t="s">
        <v>64</v>
      </c>
      <c r="C16" s="50"/>
      <c r="D16" s="50"/>
      <c r="E16" s="51"/>
      <c r="F16" s="18">
        <v>28</v>
      </c>
      <c r="G16" s="9"/>
      <c r="H16" s="65" t="s">
        <v>57</v>
      </c>
      <c r="I16" s="65"/>
      <c r="J16" s="65"/>
      <c r="K16" s="65"/>
      <c r="L16" s="65"/>
    </row>
    <row r="17" spans="2:12" ht="19.5" thickBot="1" x14ac:dyDescent="0.35">
      <c r="B17" s="9"/>
      <c r="C17" s="9"/>
      <c r="D17" s="9"/>
      <c r="E17" s="9"/>
      <c r="F17" s="9"/>
      <c r="G17" s="9"/>
      <c r="H17" s="11"/>
      <c r="I17" s="9"/>
      <c r="J17" s="9"/>
      <c r="K17" s="9"/>
      <c r="L17" s="9"/>
    </row>
    <row r="18" spans="2:12" ht="48" customHeight="1" thickBot="1" x14ac:dyDescent="0.35">
      <c r="B18" s="45" t="s">
        <v>46</v>
      </c>
      <c r="C18" s="45"/>
      <c r="D18" s="45"/>
      <c r="E18" s="45"/>
      <c r="F18" s="45"/>
      <c r="G18" s="45"/>
      <c r="H18" s="45"/>
      <c r="I18" s="45"/>
      <c r="J18" s="4" t="s">
        <v>1</v>
      </c>
      <c r="K18" s="9"/>
      <c r="L18" s="7">
        <v>23</v>
      </c>
    </row>
    <row r="19" spans="2:12" ht="21.75" x14ac:dyDescent="0.3">
      <c r="B19" s="70" t="s">
        <v>47</v>
      </c>
      <c r="C19" s="70"/>
      <c r="D19" s="70"/>
      <c r="E19" s="70"/>
      <c r="F19" s="70"/>
      <c r="G19" s="70"/>
      <c r="H19" s="70"/>
      <c r="I19" s="70"/>
      <c r="J19" s="70"/>
      <c r="K19" s="9"/>
      <c r="L19" s="17"/>
    </row>
    <row r="20" spans="2:12" ht="27" customHeight="1" thickBot="1" x14ac:dyDescent="0.35">
      <c r="B20" s="45" t="s">
        <v>43</v>
      </c>
      <c r="C20" s="45"/>
      <c r="D20" s="45"/>
      <c r="E20" s="45"/>
      <c r="F20" s="45"/>
      <c r="G20" s="45"/>
      <c r="H20" s="45"/>
      <c r="I20" s="45"/>
      <c r="J20" s="45"/>
      <c r="K20" s="9"/>
      <c r="L20" s="17"/>
    </row>
    <row r="21" spans="2:12" ht="22.5" customHeight="1" thickBot="1" x14ac:dyDescent="0.35">
      <c r="B21" s="59" t="s">
        <v>40</v>
      </c>
      <c r="C21" s="60"/>
      <c r="D21" s="60"/>
      <c r="E21" s="61"/>
      <c r="F21" s="10">
        <v>0.1</v>
      </c>
      <c r="G21" s="9"/>
      <c r="H21" s="71" t="s">
        <v>42</v>
      </c>
      <c r="I21" s="72"/>
      <c r="J21" s="10">
        <v>1</v>
      </c>
      <c r="K21" s="9"/>
      <c r="L21" s="17"/>
    </row>
    <row r="22" spans="2:12" ht="21.75" customHeight="1" x14ac:dyDescent="0.3">
      <c r="B22" s="59" t="s">
        <v>41</v>
      </c>
      <c r="C22" s="60"/>
      <c r="D22" s="60"/>
      <c r="E22" s="61"/>
      <c r="F22" s="12">
        <v>10</v>
      </c>
      <c r="G22" s="9"/>
      <c r="H22" s="59" t="s">
        <v>42</v>
      </c>
      <c r="I22" s="61"/>
      <c r="J22" s="12">
        <v>23</v>
      </c>
      <c r="K22" s="9"/>
      <c r="L22" s="17"/>
    </row>
    <row r="23" spans="2:12" ht="21.75" x14ac:dyDescent="0.3">
      <c r="B23" s="69" t="s">
        <v>45</v>
      </c>
      <c r="C23" s="69"/>
      <c r="D23" s="69"/>
      <c r="E23" s="69"/>
      <c r="F23" s="69"/>
      <c r="G23" s="69"/>
      <c r="H23" s="69"/>
      <c r="I23" s="69"/>
      <c r="J23" s="69"/>
      <c r="K23" s="9"/>
      <c r="L23" s="17"/>
    </row>
    <row r="24" spans="2:12" s="3" customFormat="1" ht="15.75" thickBot="1" x14ac:dyDescent="0.3">
      <c r="E24" s="5"/>
      <c r="F24" s="5"/>
      <c r="G24" s="5"/>
      <c r="H24" s="5"/>
    </row>
    <row r="25" spans="2:12" ht="48" customHeight="1" thickBot="1" x14ac:dyDescent="0.35">
      <c r="B25" s="58" t="s">
        <v>14</v>
      </c>
      <c r="C25" s="58"/>
      <c r="D25" s="58"/>
      <c r="E25" s="58"/>
      <c r="F25" s="58"/>
      <c r="J25" s="4" t="s">
        <v>1</v>
      </c>
      <c r="K25" s="9"/>
      <c r="L25" s="8">
        <v>14</v>
      </c>
    </row>
    <row r="26" spans="2:12" ht="21.75" x14ac:dyDescent="0.3">
      <c r="B26" s="59" t="s">
        <v>6</v>
      </c>
      <c r="C26" s="60"/>
      <c r="D26" s="60"/>
      <c r="E26" s="61"/>
      <c r="F26" s="10">
        <v>14</v>
      </c>
      <c r="G26" s="9"/>
      <c r="H26" s="9"/>
    </row>
    <row r="27" spans="2:12" ht="21.75" x14ac:dyDescent="0.3">
      <c r="B27" s="62" t="s">
        <v>7</v>
      </c>
      <c r="C27" s="63"/>
      <c r="D27" s="63"/>
      <c r="E27" s="64"/>
      <c r="F27" s="12">
        <v>12</v>
      </c>
      <c r="G27" s="9"/>
      <c r="H27" s="9"/>
    </row>
    <row r="28" spans="2:12" ht="21.75" x14ac:dyDescent="0.3">
      <c r="B28" s="62" t="s">
        <v>8</v>
      </c>
      <c r="C28" s="63"/>
      <c r="D28" s="63"/>
      <c r="E28" s="64"/>
      <c r="F28" s="12">
        <v>8</v>
      </c>
      <c r="G28" s="9"/>
      <c r="H28" s="9"/>
    </row>
    <row r="29" spans="2:12" ht="22.5" thickBot="1" x14ac:dyDescent="0.35">
      <c r="B29" s="55" t="s">
        <v>9</v>
      </c>
      <c r="C29" s="56"/>
      <c r="D29" s="56"/>
      <c r="E29" s="57"/>
      <c r="F29" s="13">
        <v>5</v>
      </c>
      <c r="G29" s="9"/>
      <c r="H29" s="9"/>
    </row>
    <row r="30" spans="2:12" ht="19.5" thickBot="1" x14ac:dyDescent="0.35">
      <c r="B30" s="9"/>
      <c r="C30" s="9"/>
      <c r="D30" s="9"/>
      <c r="E30" s="9"/>
      <c r="F30" s="9"/>
      <c r="G30" s="9"/>
      <c r="H30" s="9"/>
    </row>
    <row r="31" spans="2:12" ht="48" customHeight="1" thickBot="1" x14ac:dyDescent="0.35">
      <c r="B31" s="58" t="s">
        <v>15</v>
      </c>
      <c r="C31" s="58"/>
      <c r="D31" s="58"/>
      <c r="E31" s="58"/>
      <c r="F31" s="58"/>
      <c r="J31" s="4" t="s">
        <v>1</v>
      </c>
      <c r="K31" s="9"/>
      <c r="L31" s="8">
        <v>2</v>
      </c>
    </row>
    <row r="32" spans="2:12" ht="21.75" x14ac:dyDescent="0.3">
      <c r="B32" s="59" t="s">
        <v>28</v>
      </c>
      <c r="C32" s="60"/>
      <c r="D32" s="60"/>
      <c r="E32" s="61"/>
      <c r="F32" s="10">
        <v>2</v>
      </c>
      <c r="G32" s="9"/>
      <c r="H32" s="9"/>
    </row>
    <row r="33" spans="2:12" ht="22.5" thickBot="1" x14ac:dyDescent="0.35">
      <c r="B33" s="55" t="s">
        <v>11</v>
      </c>
      <c r="C33" s="56"/>
      <c r="D33" s="56"/>
      <c r="E33" s="57"/>
      <c r="F33" s="13">
        <v>0</v>
      </c>
      <c r="G33" s="9"/>
      <c r="H33" s="9"/>
    </row>
    <row r="34" spans="2:12" ht="18.75" x14ac:dyDescent="0.3">
      <c r="B34" s="9"/>
      <c r="C34" s="9"/>
      <c r="D34" s="9"/>
      <c r="E34" s="9"/>
      <c r="F34" s="9"/>
      <c r="G34" s="9"/>
      <c r="H34" s="9"/>
    </row>
    <row r="35" spans="2:12" ht="19.5" thickBot="1" x14ac:dyDescent="0.35">
      <c r="B35" s="9"/>
      <c r="C35" s="9"/>
      <c r="D35" s="9"/>
      <c r="E35" s="9"/>
      <c r="F35" s="9"/>
      <c r="G35" s="9"/>
      <c r="H35" s="9"/>
    </row>
    <row r="36" spans="2:12" ht="30" customHeight="1" thickBot="1" x14ac:dyDescent="0.35">
      <c r="B36" s="8" t="s">
        <v>17</v>
      </c>
      <c r="C36" s="15"/>
      <c r="D36" s="15"/>
      <c r="E36" s="15"/>
      <c r="J36" s="4" t="s">
        <v>1</v>
      </c>
      <c r="K36" s="9"/>
      <c r="L36" s="8">
        <f>+L1+L7+L18+L25+L31</f>
        <v>100</v>
      </c>
    </row>
  </sheetData>
  <sheetProtection algorithmName="SHA-512" hashValue="1Qq8U/+PV7tDHMqSx9XrAEqTBJosf3pcvHOUFLBY9gDTStX+ThFmzuexcmabVJ2ls9+FaEIE8S8K31jS4OTvcA==" saltValue="fn09swQmY1sB/5s8XPm1Sg==" spinCount="100000" sheet="1" objects="1" scenarios="1"/>
  <mergeCells count="37">
    <mergeCell ref="B20:J20"/>
    <mergeCell ref="B23:J23"/>
    <mergeCell ref="B19:J19"/>
    <mergeCell ref="B21:E21"/>
    <mergeCell ref="B22:E22"/>
    <mergeCell ref="H21:I21"/>
    <mergeCell ref="H22:I22"/>
    <mergeCell ref="B15:E15"/>
    <mergeCell ref="B14:E14"/>
    <mergeCell ref="H14:L14"/>
    <mergeCell ref="H9:L9"/>
    <mergeCell ref="H10:L10"/>
    <mergeCell ref="H11:L11"/>
    <mergeCell ref="H12:L12"/>
    <mergeCell ref="H13:L13"/>
    <mergeCell ref="B18:I18"/>
    <mergeCell ref="B10:E10"/>
    <mergeCell ref="B33:E33"/>
    <mergeCell ref="B31:F31"/>
    <mergeCell ref="B25:F25"/>
    <mergeCell ref="B26:E26"/>
    <mergeCell ref="B27:E27"/>
    <mergeCell ref="B28:E28"/>
    <mergeCell ref="B29:E29"/>
    <mergeCell ref="B32:E32"/>
    <mergeCell ref="B11:E11"/>
    <mergeCell ref="B12:E12"/>
    <mergeCell ref="B13:E13"/>
    <mergeCell ref="B16:E16"/>
    <mergeCell ref="H15:L15"/>
    <mergeCell ref="H16:L16"/>
    <mergeCell ref="B7:I7"/>
    <mergeCell ref="B1:I1"/>
    <mergeCell ref="B2:E2"/>
    <mergeCell ref="B3:E3"/>
    <mergeCell ref="B4:E4"/>
    <mergeCell ref="B5:E5"/>
  </mergeCells>
  <pageMargins left="0.70866141732283472" right="0.70866141732283472" top="0.74803149606299213" bottom="0.74803149606299213" header="0.31496062992125984" footer="0.31496062992125984"/>
  <pageSetup paperSize="9" scale="4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B2:G27"/>
  <sheetViews>
    <sheetView topLeftCell="A13" workbookViewId="0">
      <selection activeCell="A20" sqref="A20:XFD20"/>
    </sheetView>
  </sheetViews>
  <sheetFormatPr defaultRowHeight="15" x14ac:dyDescent="0.25"/>
  <cols>
    <col min="2" max="2" width="64.42578125" customWidth="1"/>
    <col min="3" max="3" width="11.5703125" bestFit="1" customWidth="1"/>
    <col min="4" max="4" width="18" bestFit="1" customWidth="1"/>
    <col min="5" max="5" width="12.42578125" customWidth="1"/>
    <col min="12" max="12" width="42.85546875" customWidth="1"/>
  </cols>
  <sheetData>
    <row r="2" spans="2:7" ht="17.25" x14ac:dyDescent="0.25">
      <c r="B2" s="2" t="s">
        <v>2</v>
      </c>
      <c r="C2" s="2">
        <v>33</v>
      </c>
    </row>
    <row r="3" spans="2:7" ht="17.25" x14ac:dyDescent="0.25">
      <c r="B3" s="2" t="s">
        <v>3</v>
      </c>
      <c r="C3" s="2">
        <v>16</v>
      </c>
    </row>
    <row r="4" spans="2:7" ht="17.25" x14ac:dyDescent="0.25">
      <c r="B4" s="2" t="s">
        <v>34</v>
      </c>
      <c r="C4" s="2">
        <v>8</v>
      </c>
    </row>
    <row r="5" spans="2:7" ht="17.25" x14ac:dyDescent="0.25">
      <c r="B5" s="2" t="s">
        <v>36</v>
      </c>
      <c r="C5" s="2">
        <v>0</v>
      </c>
    </row>
    <row r="8" spans="2:7" ht="43.5" x14ac:dyDescent="0.25">
      <c r="B8" s="16"/>
      <c r="C8" s="19" t="s">
        <v>19</v>
      </c>
      <c r="D8" s="19" t="s">
        <v>18</v>
      </c>
      <c r="E8" s="16"/>
      <c r="F8" s="16"/>
      <c r="G8" s="16" t="s">
        <v>33</v>
      </c>
    </row>
    <row r="9" spans="2:7" ht="17.25" x14ac:dyDescent="0.25">
      <c r="B9" s="2" t="s">
        <v>69</v>
      </c>
      <c r="C9" s="2">
        <v>1</v>
      </c>
      <c r="D9" s="2">
        <v>1</v>
      </c>
      <c r="E9" s="2"/>
      <c r="F9" s="2">
        <v>0</v>
      </c>
      <c r="G9" s="2">
        <v>0</v>
      </c>
    </row>
    <row r="10" spans="2:7" ht="17.25" x14ac:dyDescent="0.25">
      <c r="B10" s="2" t="s">
        <v>27</v>
      </c>
      <c r="C10" s="2">
        <v>1</v>
      </c>
      <c r="D10" s="2">
        <v>1</v>
      </c>
      <c r="E10" s="2"/>
      <c r="F10" s="2">
        <v>4.5</v>
      </c>
      <c r="G10" s="2">
        <v>1</v>
      </c>
    </row>
    <row r="11" spans="2:7" ht="17.25" x14ac:dyDescent="0.25">
      <c r="B11" s="2" t="s">
        <v>26</v>
      </c>
      <c r="C11" s="2">
        <v>2</v>
      </c>
      <c r="D11" s="2">
        <v>2</v>
      </c>
      <c r="E11" s="2"/>
      <c r="F11" s="2">
        <v>9</v>
      </c>
      <c r="G11" s="2">
        <v>2</v>
      </c>
    </row>
    <row r="12" spans="2:7" ht="17.25" x14ac:dyDescent="0.25">
      <c r="B12" s="2" t="s">
        <v>25</v>
      </c>
      <c r="C12" s="2">
        <v>3</v>
      </c>
      <c r="D12" s="2">
        <v>3</v>
      </c>
      <c r="E12" s="2"/>
      <c r="F12" s="2">
        <v>12</v>
      </c>
      <c r="G12" s="2">
        <v>2</v>
      </c>
    </row>
    <row r="13" spans="2:7" ht="17.25" x14ac:dyDescent="0.25">
      <c r="B13" s="2" t="s">
        <v>29</v>
      </c>
      <c r="C13" s="2">
        <v>4</v>
      </c>
      <c r="D13" s="2">
        <v>6</v>
      </c>
      <c r="E13" s="2"/>
      <c r="F13" s="2">
        <v>14</v>
      </c>
      <c r="G13" s="2">
        <v>3</v>
      </c>
    </row>
    <row r="14" spans="2:7" ht="17.25" x14ac:dyDescent="0.25">
      <c r="B14" s="2" t="s">
        <v>30</v>
      </c>
      <c r="C14" s="2">
        <v>7</v>
      </c>
      <c r="D14" s="2">
        <v>10</v>
      </c>
      <c r="E14" s="2"/>
      <c r="F14" s="2">
        <v>17.5</v>
      </c>
      <c r="G14" s="2">
        <v>4</v>
      </c>
    </row>
    <row r="15" spans="2:7" ht="17.25" x14ac:dyDescent="0.25">
      <c r="B15" s="2" t="s">
        <v>5</v>
      </c>
      <c r="C15" s="2">
        <v>11</v>
      </c>
      <c r="D15" s="2">
        <v>20</v>
      </c>
      <c r="E15" s="2"/>
      <c r="F15" s="2">
        <v>22</v>
      </c>
      <c r="G15" s="2">
        <v>6</v>
      </c>
    </row>
    <row r="16" spans="2:7" ht="17.25" x14ac:dyDescent="0.25">
      <c r="B16" s="2" t="s">
        <v>31</v>
      </c>
      <c r="C16" s="2">
        <v>21</v>
      </c>
      <c r="D16" s="2"/>
      <c r="E16" s="2"/>
      <c r="F16" s="2">
        <v>28</v>
      </c>
      <c r="G16" s="2">
        <v>0</v>
      </c>
    </row>
    <row r="17" spans="2:7" ht="17.25" x14ac:dyDescent="0.25">
      <c r="B17" s="2"/>
      <c r="C17" s="2"/>
      <c r="D17" s="2"/>
      <c r="E17" s="2"/>
      <c r="F17" s="2"/>
      <c r="G17" s="2"/>
    </row>
    <row r="18" spans="2:7" ht="17.25" x14ac:dyDescent="0.25">
      <c r="B18" s="2" t="s">
        <v>32</v>
      </c>
      <c r="C18" s="2">
        <v>0.5</v>
      </c>
      <c r="D18" s="2"/>
      <c r="E18" s="2"/>
      <c r="F18" s="2"/>
      <c r="G18" s="2"/>
    </row>
    <row r="19" spans="2:7" ht="17.25" x14ac:dyDescent="0.25">
      <c r="B19" s="2"/>
      <c r="C19" s="2"/>
      <c r="D19" s="2"/>
      <c r="E19" s="2"/>
      <c r="F19" s="2"/>
      <c r="G19" s="2"/>
    </row>
    <row r="20" spans="2:7" ht="17.25" x14ac:dyDescent="0.25">
      <c r="B20" s="2" t="s">
        <v>6</v>
      </c>
      <c r="C20" s="2">
        <v>14</v>
      </c>
    </row>
    <row r="21" spans="2:7" ht="17.25" x14ac:dyDescent="0.25">
      <c r="B21" s="2" t="s">
        <v>7</v>
      </c>
      <c r="C21" s="2">
        <v>12</v>
      </c>
    </row>
    <row r="22" spans="2:7" ht="17.25" x14ac:dyDescent="0.25">
      <c r="B22" s="2" t="s">
        <v>8</v>
      </c>
      <c r="C22" s="2">
        <v>8</v>
      </c>
    </row>
    <row r="23" spans="2:7" ht="17.25" x14ac:dyDescent="0.25">
      <c r="B23" s="2" t="s">
        <v>9</v>
      </c>
      <c r="C23" s="2">
        <v>5</v>
      </c>
    </row>
    <row r="24" spans="2:7" ht="17.25" x14ac:dyDescent="0.25">
      <c r="C24" s="2"/>
    </row>
    <row r="26" spans="2:7" ht="17.25" x14ac:dyDescent="0.25">
      <c r="B26" s="2" t="s">
        <v>37</v>
      </c>
      <c r="C26" s="1">
        <v>2</v>
      </c>
    </row>
    <row r="27" spans="2:7" ht="17.25" x14ac:dyDescent="0.25">
      <c r="B27" s="2" t="s">
        <v>11</v>
      </c>
      <c r="C27" s="1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B2:H36"/>
  <sheetViews>
    <sheetView showGridLines="0" showRowColHeaders="0" tabSelected="1" zoomScale="82" zoomScaleNormal="82" workbookViewId="0">
      <selection activeCell="E18" sqref="E18"/>
    </sheetView>
  </sheetViews>
  <sheetFormatPr defaultRowHeight="14.25" x14ac:dyDescent="0.25"/>
  <cols>
    <col min="1" max="1" width="9.140625" style="20"/>
    <col min="2" max="2" width="128.28515625" style="20" customWidth="1"/>
    <col min="3" max="3" width="9.140625" style="20" customWidth="1"/>
    <col min="4" max="4" width="14.28515625" style="21" customWidth="1"/>
    <col min="5" max="5" width="22.42578125" style="21" bestFit="1" customWidth="1"/>
    <col min="6" max="7" width="9.140625" style="20"/>
    <col min="8" max="8" width="9" style="20" bestFit="1" customWidth="1"/>
    <col min="9" max="16384" width="9.140625" style="20"/>
  </cols>
  <sheetData>
    <row r="2" spans="2:8" s="25" customFormat="1" ht="18" x14ac:dyDescent="0.25">
      <c r="B2" s="22" t="s">
        <v>16</v>
      </c>
      <c r="C2" s="23" t="s">
        <v>1</v>
      </c>
      <c r="D2" s="41">
        <v>33</v>
      </c>
      <c r="E2" s="24"/>
    </row>
    <row r="3" spans="2:8" ht="30" customHeight="1" thickBot="1" x14ac:dyDescent="0.3">
      <c r="B3" s="26" t="s">
        <v>50</v>
      </c>
      <c r="C3" s="21"/>
      <c r="E3" s="27" t="s">
        <v>34</v>
      </c>
    </row>
    <row r="4" spans="2:8" ht="30.75" customHeight="1" thickBot="1" x14ac:dyDescent="0.3">
      <c r="B4" s="28" t="s">
        <v>22</v>
      </c>
      <c r="C4" s="21"/>
      <c r="E4" s="40">
        <f>VLOOKUP(E3,'foglio di supporto'!$B$2:$C$5,2,FALSE)</f>
        <v>8</v>
      </c>
    </row>
    <row r="5" spans="2:8" x14ac:dyDescent="0.25">
      <c r="B5" s="29"/>
      <c r="C5" s="21"/>
      <c r="E5" s="20"/>
    </row>
    <row r="6" spans="2:8" s="25" customFormat="1" ht="18" x14ac:dyDescent="0.25">
      <c r="B6" s="22" t="s">
        <v>0</v>
      </c>
      <c r="C6" s="23" t="s">
        <v>1</v>
      </c>
      <c r="D6" s="41">
        <v>28</v>
      </c>
      <c r="E6" s="24"/>
    </row>
    <row r="7" spans="2:8" ht="28.5" customHeight="1" x14ac:dyDescent="0.25">
      <c r="B7" s="30" t="s">
        <v>68</v>
      </c>
      <c r="C7" s="21"/>
      <c r="E7" s="31" t="s">
        <v>5</v>
      </c>
    </row>
    <row r="8" spans="2:8" ht="28.5" customHeight="1" x14ac:dyDescent="0.25">
      <c r="B8" s="30" t="s">
        <v>65</v>
      </c>
      <c r="C8" s="21"/>
      <c r="E8" s="31">
        <v>3</v>
      </c>
      <c r="H8" s="20">
        <f>+H777</f>
        <v>0</v>
      </c>
    </row>
    <row r="9" spans="2:8" x14ac:dyDescent="0.25">
      <c r="B9" s="29" t="s">
        <v>66</v>
      </c>
      <c r="C9" s="21"/>
      <c r="E9" s="32">
        <f>VLOOKUP(E7,'foglio di supporto'!B9:G16,6,FALSE)</f>
        <v>6</v>
      </c>
    </row>
    <row r="10" spans="2:8" x14ac:dyDescent="0.25">
      <c r="B10" s="29" t="s">
        <v>67</v>
      </c>
      <c r="C10" s="21"/>
      <c r="E10" s="33">
        <f>VLOOKUP(E7,'foglio di supporto'!B9:F16,5,FALSE)</f>
        <v>22</v>
      </c>
    </row>
    <row r="11" spans="2:8" ht="15" thickBot="1" x14ac:dyDescent="0.3">
      <c r="B11" s="29" t="s">
        <v>13</v>
      </c>
      <c r="C11" s="21"/>
      <c r="E11" s="33">
        <f>IF(E9&gt;E8,+E8*0.5,+E9*0.5)</f>
        <v>1.5</v>
      </c>
    </row>
    <row r="12" spans="2:8" ht="30" customHeight="1" thickBot="1" x14ac:dyDescent="0.3">
      <c r="B12" s="28" t="s">
        <v>21</v>
      </c>
      <c r="C12" s="21"/>
      <c r="E12" s="40">
        <f>+E10+E11</f>
        <v>23.5</v>
      </c>
    </row>
    <row r="13" spans="2:8" x14ac:dyDescent="0.25">
      <c r="B13" s="29"/>
      <c r="C13" s="21"/>
    </row>
    <row r="14" spans="2:8" s="25" customFormat="1" ht="30.75" x14ac:dyDescent="0.25">
      <c r="B14" s="22" t="s">
        <v>48</v>
      </c>
      <c r="C14" s="23" t="s">
        <v>1</v>
      </c>
      <c r="D14" s="41">
        <v>23</v>
      </c>
      <c r="E14" s="24"/>
    </row>
    <row r="15" spans="2:8" s="25" customFormat="1" ht="18" hidden="1" x14ac:dyDescent="0.25">
      <c r="B15" s="42" t="s">
        <v>38</v>
      </c>
      <c r="D15" s="41"/>
      <c r="E15" s="43">
        <v>1</v>
      </c>
    </row>
    <row r="16" spans="2:8" s="25" customFormat="1" ht="18" hidden="1" x14ac:dyDescent="0.25">
      <c r="B16" s="42" t="s">
        <v>39</v>
      </c>
      <c r="D16" s="41"/>
      <c r="E16" s="43">
        <v>23</v>
      </c>
    </row>
    <row r="17" spans="2:8" ht="52.5" customHeight="1" x14ac:dyDescent="0.25">
      <c r="B17" s="30" t="s">
        <v>70</v>
      </c>
      <c r="C17" s="21"/>
      <c r="E17" s="31">
        <v>2000000000</v>
      </c>
      <c r="H17"/>
    </row>
    <row r="18" spans="2:8" ht="28.5" customHeight="1" x14ac:dyDescent="0.25">
      <c r="B18" s="34" t="s">
        <v>49</v>
      </c>
      <c r="C18" s="21"/>
      <c r="E18" s="31">
        <v>20000</v>
      </c>
      <c r="H18"/>
    </row>
    <row r="19" spans="2:8" ht="28.5" x14ac:dyDescent="0.25">
      <c r="B19" s="29" t="s">
        <v>44</v>
      </c>
      <c r="C19" s="21"/>
      <c r="E19" s="44">
        <f>IF(E18=0,E17,E17/E18)</f>
        <v>100000</v>
      </c>
    </row>
    <row r="20" spans="2:8" x14ac:dyDescent="0.2">
      <c r="B20" s="42" t="s">
        <v>40</v>
      </c>
      <c r="E20" s="32">
        <v>0.1</v>
      </c>
    </row>
    <row r="21" spans="2:8" ht="15.75" thickBot="1" x14ac:dyDescent="0.3">
      <c r="B21" s="42" t="s">
        <v>41</v>
      </c>
      <c r="C21" s="21"/>
      <c r="E21" s="32">
        <v>10</v>
      </c>
      <c r="H21" s="43"/>
    </row>
    <row r="22" spans="2:8" ht="30" customHeight="1" thickBot="1" x14ac:dyDescent="0.3">
      <c r="B22" s="28" t="s">
        <v>20</v>
      </c>
      <c r="C22" s="24"/>
      <c r="D22" s="24"/>
      <c r="E22" s="40">
        <f>IF((+E15+((E16-E15)/(E21-E20))*(E19-E20))&gt;E16,E16,IF((+E15+((E16-E15)/(E21-E20))*(E19-E20))&lt;=E15,E15,+E15+((E16-E15)/(E21-E20))*(E19-E20)))</f>
        <v>23</v>
      </c>
    </row>
    <row r="23" spans="2:8" x14ac:dyDescent="0.25">
      <c r="B23" s="35"/>
      <c r="C23" s="21"/>
    </row>
    <row r="24" spans="2:8" s="25" customFormat="1" ht="27.75" customHeight="1" x14ac:dyDescent="0.25">
      <c r="B24" s="22" t="s">
        <v>14</v>
      </c>
      <c r="C24" s="23" t="s">
        <v>1</v>
      </c>
      <c r="D24" s="41">
        <v>14</v>
      </c>
      <c r="E24" s="21"/>
      <c r="H24"/>
    </row>
    <row r="25" spans="2:8" ht="30" customHeight="1" thickBot="1" x14ac:dyDescent="0.3">
      <c r="B25" s="26" t="s">
        <v>12</v>
      </c>
      <c r="C25" s="21"/>
      <c r="E25" s="36" t="s">
        <v>8</v>
      </c>
    </row>
    <row r="26" spans="2:8" ht="33" customHeight="1" thickBot="1" x14ac:dyDescent="0.3">
      <c r="B26" s="28" t="s">
        <v>23</v>
      </c>
      <c r="C26" s="24"/>
      <c r="D26" s="24"/>
      <c r="E26" s="40">
        <f>VLOOKUP(E25,'foglio di supporto'!$B$20:$C$23,2,FALSE)</f>
        <v>8</v>
      </c>
      <c r="H26" s="43"/>
    </row>
    <row r="27" spans="2:8" ht="30" customHeight="1" x14ac:dyDescent="0.25">
      <c r="B27" s="29"/>
      <c r="C27" s="21"/>
    </row>
    <row r="28" spans="2:8" s="25" customFormat="1" ht="28.5" customHeight="1" x14ac:dyDescent="0.25">
      <c r="B28" s="22" t="s">
        <v>15</v>
      </c>
      <c r="C28" s="23" t="s">
        <v>1</v>
      </c>
      <c r="D28" s="41">
        <v>2</v>
      </c>
      <c r="E28" s="21"/>
    </row>
    <row r="29" spans="2:8" ht="15" hidden="1" x14ac:dyDescent="0.25">
      <c r="B29" s="29" t="s">
        <v>10</v>
      </c>
      <c r="C29" s="21">
        <v>5</v>
      </c>
      <c r="H29" s="43"/>
    </row>
    <row r="30" spans="2:8" ht="27" hidden="1" customHeight="1" x14ac:dyDescent="0.25">
      <c r="B30" s="29" t="s">
        <v>11</v>
      </c>
      <c r="C30" s="21">
        <v>0</v>
      </c>
    </row>
    <row r="31" spans="2:8" ht="29.25" thickBot="1" x14ac:dyDescent="0.3">
      <c r="B31" s="26" t="s">
        <v>12</v>
      </c>
      <c r="C31" s="21"/>
      <c r="E31" s="36" t="s">
        <v>11</v>
      </c>
    </row>
    <row r="32" spans="2:8" ht="30" customHeight="1" thickBot="1" x14ac:dyDescent="0.3">
      <c r="B32" s="28" t="s">
        <v>24</v>
      </c>
      <c r="C32" s="24"/>
      <c r="D32" s="24"/>
      <c r="E32" s="40">
        <f>VLOOKUP(E31,'foglio di supporto'!$B$26:$C$27,2,FALSE)</f>
        <v>0</v>
      </c>
    </row>
    <row r="33" spans="2:5" ht="48" customHeight="1" thickBot="1" x14ac:dyDescent="0.3"/>
    <row r="34" spans="2:5" s="25" customFormat="1" ht="28.5" customHeight="1" thickBot="1" x14ac:dyDescent="0.3">
      <c r="B34" s="37" t="s">
        <v>4</v>
      </c>
      <c r="C34" s="38" t="s">
        <v>1</v>
      </c>
      <c r="D34" s="41">
        <f>+D2+D6+D14+D24+D28</f>
        <v>100</v>
      </c>
      <c r="E34" s="40">
        <f>+E4+E12+E22+E26+E32</f>
        <v>62.5</v>
      </c>
    </row>
    <row r="36" spans="2:5" s="39" customFormat="1" ht="37.5" customHeight="1" x14ac:dyDescent="0.25">
      <c r="B36" s="20"/>
      <c r="C36" s="20"/>
      <c r="D36" s="21"/>
      <c r="E36" s="21"/>
    </row>
  </sheetData>
  <sheetProtection algorithmName="SHA-512" hashValue="Kz4klsQERxHK0DDCJiB9bgQWyiYhB+jnyXzxOKT/9r3FKmVLVxksA3nAYmPsNPEAuxi07qiqhm852kXNMQqVFA==" saltValue="1jpzKt66w4NamxfOoa6Qmw==" spinCount="100000" sheet="1" objects="1" scenarios="1" selectLockedCells="1"/>
  <dataValidations count="2">
    <dataValidation type="whole" allowBlank="1" showInputMessage="1" showErrorMessage="1" sqref="F17">
      <formula1>20000</formula1>
      <formula2>1500000000000</formula2>
    </dataValidation>
    <dataValidation type="whole" allowBlank="1" showInputMessage="1" showErrorMessage="1" sqref="E17">
      <formula1>20000</formula1>
      <formula2>100000000000000000</formula2>
    </dataValidation>
  </dataValidations>
  <pageMargins left="0.70866141732283472" right="0.70866141732283472" top="0.74803149606299213" bottom="0.74803149606299213" header="0.31496062992125984" footer="0.31496062992125984"/>
  <pageSetup paperSize="9" scale="76" orientation="portrait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'foglio di supporto'!$B$2:$B$5</xm:f>
          </x14:formula1>
          <xm:sqref>E3:F3</xm:sqref>
        </x14:dataValidation>
        <x14:dataValidation type="list" allowBlank="1" showInputMessage="1" showErrorMessage="1">
          <x14:formula1>
            <xm:f>'foglio di supporto'!$B$20:$B$23</xm:f>
          </x14:formula1>
          <xm:sqref>F27</xm:sqref>
        </x14:dataValidation>
        <x14:dataValidation type="list" allowBlank="1" showInputMessage="1" showErrorMessage="1">
          <x14:formula1>
            <xm:f>'foglio di supporto'!$B$26:$B$27</xm:f>
          </x14:formula1>
          <xm:sqref>F33</xm:sqref>
        </x14:dataValidation>
        <x14:dataValidation type="list" allowBlank="1" showInputMessage="1" showErrorMessage="1">
          <x14:formula1>
            <xm:f>'foglio di supporto'!$B$9:$B$16</xm:f>
          </x14:formula1>
          <xm:sqref>E7</xm:sqref>
        </x14:dataValidation>
        <x14:dataValidation type="list" allowBlank="1" showInputMessage="1" showErrorMessage="1">
          <x14:formula1>
            <xm:f>'foglio di supporto'!$B$20:$B$23</xm:f>
          </x14:formula1>
          <xm:sqref>E25</xm:sqref>
        </x14:dataValidation>
        <x14:dataValidation type="list" allowBlank="1" showInputMessage="1" showErrorMessage="1">
          <x14:formula1>
            <xm:f>'foglio di supporto'!$B$26:$B$27</xm:f>
          </x14:formula1>
          <xm:sqref>E31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2</vt:i4>
      </vt:variant>
    </vt:vector>
  </HeadingPairs>
  <TitlesOfParts>
    <vt:vector size="5" baseType="lpstr">
      <vt:lpstr>griglia novembre</vt:lpstr>
      <vt:lpstr>foglio di supporto</vt:lpstr>
      <vt:lpstr>foglio di calcolo</vt:lpstr>
      <vt:lpstr>'foglio di calcolo'!Area_stampa</vt:lpstr>
      <vt:lpstr>'griglia novembre'!Area_stampa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Lazio Innova</dc:creator>
  <cp:lastModifiedBy>Matteo Cuicchi</cp:lastModifiedBy>
  <cp:lastPrinted>2018-09-26T07:09:27Z</cp:lastPrinted>
  <dcterms:created xsi:type="dcterms:W3CDTF">2018-08-06T12:39:59Z</dcterms:created>
  <dcterms:modified xsi:type="dcterms:W3CDTF">2019-05-09T10:40:43Z</dcterms:modified>
</cp:coreProperties>
</file>